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<sst xmlns="http://schemas.openxmlformats.org/spreadsheetml/2006/main" count="171" uniqueCount="119">
  <si>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</si>
  <si>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</si>
  <si>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</si>
  <si>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</si>
  <si>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</si>
  <si>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</si>
  <si>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</si>
  <si>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</si>
  <si>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</si>
  <si>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</si>
  <si>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</si>
  <si>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</si>
  <si>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</si>
  <si>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</si>
  <si>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</si>
  <si>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</si>
  <si>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</si>
  <si>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</si>
  <si>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</si>
  <si>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</si>
  <si>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</si>
  <si>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</si>
  <si>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Finančné operácie</t>
  </si>
  <si>
    <t>Bežný príjem</t>
  </si>
  <si>
    <t>Bežný rozpočet</t>
  </si>
  <si>
    <t>Kapitálový rozpočet</t>
  </si>
  <si>
    <t>Kapitálový príjem</t>
  </si>
  <si>
    <t>Program</t>
  </si>
  <si>
    <t>SPOLU BV</t>
  </si>
  <si>
    <t>SPOLU BP</t>
  </si>
  <si>
    <t>SPOLU KP</t>
  </si>
  <si>
    <t>13-15  Zásad  rozpočtového hospodárenia  obce Slovenská Ľupča dochádza</t>
  </si>
  <si>
    <t>8.1.</t>
  </si>
  <si>
    <t>Dotácie zo ŠR</t>
  </si>
  <si>
    <t>Vlastné výdavky</t>
  </si>
  <si>
    <t>CELKOM výdavky</t>
  </si>
  <si>
    <t>Celkom príjmy</t>
  </si>
  <si>
    <t>Schválený 2018</t>
  </si>
  <si>
    <t>Po úprave 1/2018</t>
  </si>
  <si>
    <t>Ivona Patrášová</t>
  </si>
  <si>
    <t>Poplatky a odv</t>
  </si>
  <si>
    <t>služby</t>
  </si>
  <si>
    <t>0111 spolu</t>
  </si>
  <si>
    <t>0112 spolu</t>
  </si>
  <si>
    <t>0620 spolu</t>
  </si>
  <si>
    <t>0520 spolu</t>
  </si>
  <si>
    <t>Po úprave 2/2018</t>
  </si>
  <si>
    <t>41223001-7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</si>
  <si>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 3/2018</t>
    </r>
  </si>
  <si>
    <t>Na schválenie</t>
  </si>
  <si>
    <t>Dotácia PO</t>
  </si>
  <si>
    <t>111 312012 -15</t>
  </si>
  <si>
    <t>Dotácia učebnice</t>
  </si>
  <si>
    <t>111 312012 -27</t>
  </si>
  <si>
    <t>Dotácia voľby</t>
  </si>
  <si>
    <t>111 312012 -33</t>
  </si>
  <si>
    <t>Dot.podpora výchovy</t>
  </si>
  <si>
    <t>Podielové dane</t>
  </si>
  <si>
    <t>za verejné priestranstvo</t>
  </si>
  <si>
    <t>prenájom budov</t>
  </si>
  <si>
    <t>pokuty</t>
  </si>
  <si>
    <t>41 223001-12</t>
  </si>
  <si>
    <t>mks zápisné</t>
  </si>
  <si>
    <t>41223001-2</t>
  </si>
  <si>
    <t>energie v OZS prenajaté</t>
  </si>
  <si>
    <t>41223001-4</t>
  </si>
  <si>
    <t>predaj kuka</t>
  </si>
  <si>
    <t>41223001-5</t>
  </si>
  <si>
    <t>náhodný predaj</t>
  </si>
  <si>
    <t>41223001-6</t>
  </si>
  <si>
    <t>cintorín</t>
  </si>
  <si>
    <t>opatrovateľská služba</t>
  </si>
  <si>
    <t xml:space="preserve"> náhrady z poistného</t>
  </si>
  <si>
    <t>Po materiál z dotácie</t>
  </si>
  <si>
    <t>Voľby</t>
  </si>
  <si>
    <t>Školstvo prenesené</t>
  </si>
  <si>
    <t>ČOV vodné,stočné</t>
  </si>
  <si>
    <t>41 0520 632002-1</t>
  </si>
  <si>
    <t>daždové vody</t>
  </si>
  <si>
    <t>ČOV údržba servis</t>
  </si>
  <si>
    <t>služby všeobecné</t>
  </si>
  <si>
    <t>Matrika poštovné</t>
  </si>
  <si>
    <t>údržba prístrojov</t>
  </si>
  <si>
    <t>školenia</t>
  </si>
  <si>
    <t>všeobecné služby</t>
  </si>
  <si>
    <t>opatovateľská sl.zdotácie</t>
  </si>
  <si>
    <t>osobné vyrovnania /oprava položky/</t>
  </si>
  <si>
    <t>0111 642012-13</t>
  </si>
  <si>
    <t>odchodné a odstupné</t>
  </si>
  <si>
    <t>elektrina</t>
  </si>
  <si>
    <t>materiál, tonery a iné.</t>
  </si>
  <si>
    <t xml:space="preserve">reprezentačné </t>
  </si>
  <si>
    <t>OU PHM</t>
  </si>
  <si>
    <t>údržba telekom.techniky</t>
  </si>
  <si>
    <t>prenájom pozemkov</t>
  </si>
  <si>
    <t>špeciálne sl.</t>
  </si>
  <si>
    <t>posudky</t>
  </si>
  <si>
    <t>úroky</t>
  </si>
  <si>
    <t>údržba kotolne a výmena kotla</t>
  </si>
  <si>
    <t>0320 spolu</t>
  </si>
  <si>
    <t>požiarna zbrojnica</t>
  </si>
  <si>
    <t>služby, GP a pod</t>
  </si>
  <si>
    <t>0443 spolu</t>
  </si>
  <si>
    <t>MK materiál</t>
  </si>
  <si>
    <t>0451 spolu</t>
  </si>
  <si>
    <t>VP materiál</t>
  </si>
  <si>
    <t>VP údržba a kosenie</t>
  </si>
  <si>
    <t>VO osvetlenie</t>
  </si>
  <si>
    <t>0640 spolu</t>
  </si>
  <si>
    <t>elektrina - budovy a objekty obce</t>
  </si>
  <si>
    <t>materiál na údržbu budov</t>
  </si>
  <si>
    <t>údržba budov</t>
  </si>
  <si>
    <t>0660 spolu</t>
  </si>
  <si>
    <t>Mzdy opatrovateľky</t>
  </si>
  <si>
    <t>Mzdy opatrovateľky osobné</t>
  </si>
  <si>
    <t xml:space="preserve">1012 spolu </t>
  </si>
  <si>
    <t>Florbalová hala</t>
  </si>
  <si>
    <t>po úprave 3/2018</t>
  </si>
  <si>
    <t>Vypracovala: 13.11.2018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</si>
</sst>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7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27" fillId="0" borderId="37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5" fillId="34" borderId="3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9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22" xfId="0" applyFont="1" applyBorder="1" applyAlignment="1">
      <alignment/>
    </xf>
    <xf numFmtId="16" fontId="0" fillId="0" borderId="22" xfId="0" applyNumberFormat="1" applyBorder="1" applyAlignment="1">
      <alignment/>
    </xf>
    <xf numFmtId="0" fontId="23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aNa schválenie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0"/>
  <sheetViews>
    <sheetView tabSelected="1" zoomScalePageLayoutView="0" workbookViewId="0" topLeftCell="A71">
      <selection activeCell="M88" sqref="M88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49</v>
      </c>
      <c r="G1" s="25"/>
      <c r="H1" s="25"/>
      <c r="I1" s="25"/>
      <c r="J1" s="25"/>
      <c r="K1" s="25"/>
      <c r="L1" s="25"/>
    </row>
    <row r="2" spans="3:12" ht="15">
      <c r="C2" s="26" t="s">
        <v>48</v>
      </c>
      <c r="D2" s="25"/>
      <c r="E2" s="27"/>
      <c r="F2" s="28"/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3" t="s">
        <v>0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3" t="s">
        <v>31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1" t="s">
        <v>23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9">
        <v>111312012</v>
      </c>
      <c r="D9" s="96" t="s">
        <v>50</v>
      </c>
      <c r="E9" s="96">
        <v>0</v>
      </c>
      <c r="F9" s="96">
        <v>3000</v>
      </c>
      <c r="G9" s="96">
        <f>F9-E9</f>
        <v>3000</v>
      </c>
      <c r="H9" s="33"/>
      <c r="I9" s="33"/>
      <c r="J9" s="33"/>
      <c r="K9" s="25"/>
      <c r="L9" s="25"/>
    </row>
    <row r="10" spans="2:12" ht="12.75">
      <c r="B10" s="1"/>
      <c r="C10" s="119" t="s">
        <v>51</v>
      </c>
      <c r="D10" s="96" t="s">
        <v>52</v>
      </c>
      <c r="E10" s="96">
        <v>0</v>
      </c>
      <c r="F10" s="96">
        <v>100</v>
      </c>
      <c r="G10" s="96">
        <f>F10-E10</f>
        <v>100</v>
      </c>
      <c r="H10" s="33"/>
      <c r="I10" s="33"/>
      <c r="J10" s="33"/>
      <c r="K10" s="25"/>
      <c r="L10" s="25"/>
    </row>
    <row r="11" spans="2:12" ht="12.75">
      <c r="B11" s="1"/>
      <c r="C11" s="119" t="s">
        <v>53</v>
      </c>
      <c r="D11" s="96" t="s">
        <v>54</v>
      </c>
      <c r="E11" s="96">
        <v>0</v>
      </c>
      <c r="F11" s="96">
        <v>2300</v>
      </c>
      <c r="G11" s="96">
        <f>F11-E11</f>
        <v>2300</v>
      </c>
      <c r="H11" s="33"/>
      <c r="I11" s="33"/>
      <c r="J11" s="33"/>
      <c r="K11" s="25"/>
      <c r="L11" s="25"/>
    </row>
    <row r="12" spans="2:12" ht="12.75">
      <c r="B12" s="1"/>
      <c r="C12" s="119" t="s">
        <v>55</v>
      </c>
      <c r="D12" s="96" t="s">
        <v>56</v>
      </c>
      <c r="E12" s="96">
        <v>0</v>
      </c>
      <c r="F12" s="96">
        <v>600</v>
      </c>
      <c r="G12" s="96">
        <f aca="true" t="shared" si="0" ref="G12:G19">F12-E12</f>
        <v>600</v>
      </c>
      <c r="H12" s="33"/>
      <c r="I12" s="33"/>
      <c r="J12" s="33"/>
      <c r="K12" s="25"/>
      <c r="L12" s="25"/>
    </row>
    <row r="13" spans="2:12" ht="12.75">
      <c r="B13" s="1"/>
      <c r="C13" s="119"/>
      <c r="D13" s="96"/>
      <c r="E13" s="96">
        <v>0</v>
      </c>
      <c r="F13" s="96">
        <v>0</v>
      </c>
      <c r="G13" s="96">
        <f t="shared" si="0"/>
        <v>0</v>
      </c>
      <c r="H13" s="33"/>
      <c r="I13" s="33"/>
      <c r="J13" s="33"/>
      <c r="K13" s="25"/>
      <c r="L13" s="25"/>
    </row>
    <row r="14" spans="2:12" ht="12.75">
      <c r="B14" s="1"/>
      <c r="C14" s="119">
        <v>4111103</v>
      </c>
      <c r="D14" s="96" t="s">
        <v>57</v>
      </c>
      <c r="E14" s="96">
        <v>1230000</v>
      </c>
      <c r="F14" s="96">
        <v>1334000</v>
      </c>
      <c r="G14" s="96">
        <f t="shared" si="0"/>
        <v>104000</v>
      </c>
      <c r="H14" s="33"/>
      <c r="I14" s="33"/>
      <c r="J14" s="33"/>
      <c r="K14" s="25"/>
      <c r="L14" s="25"/>
    </row>
    <row r="15" spans="2:12" ht="12.75">
      <c r="B15" s="1"/>
      <c r="C15" s="119">
        <v>41133012</v>
      </c>
      <c r="D15" s="96" t="s">
        <v>58</v>
      </c>
      <c r="E15" s="96">
        <v>21000</v>
      </c>
      <c r="F15" s="96">
        <v>6000</v>
      </c>
      <c r="G15" s="96">
        <f t="shared" si="0"/>
        <v>-15000</v>
      </c>
      <c r="H15" s="43"/>
      <c r="I15" s="33"/>
      <c r="J15" s="33"/>
      <c r="K15" s="25"/>
      <c r="L15" s="25"/>
    </row>
    <row r="16" spans="2:12" ht="12.75">
      <c r="B16" s="1"/>
      <c r="C16" s="119">
        <v>41212003</v>
      </c>
      <c r="D16" s="96" t="s">
        <v>59</v>
      </c>
      <c r="E16" s="96">
        <v>15000</v>
      </c>
      <c r="F16" s="96">
        <v>16500</v>
      </c>
      <c r="G16" s="96">
        <f t="shared" si="0"/>
        <v>1500</v>
      </c>
      <c r="H16" s="43"/>
      <c r="I16" s="33"/>
      <c r="J16" s="33"/>
      <c r="K16" s="25"/>
      <c r="L16" s="25"/>
    </row>
    <row r="17" spans="2:12" ht="12.75">
      <c r="B17" s="1"/>
      <c r="C17" s="119">
        <v>41222003</v>
      </c>
      <c r="D17" s="96" t="s">
        <v>60</v>
      </c>
      <c r="E17" s="96">
        <v>70</v>
      </c>
      <c r="F17" s="96">
        <v>280</v>
      </c>
      <c r="G17" s="96">
        <f t="shared" si="0"/>
        <v>210</v>
      </c>
      <c r="H17" s="43"/>
      <c r="I17" s="33"/>
      <c r="J17" s="33"/>
      <c r="K17" s="25"/>
      <c r="L17" s="25"/>
    </row>
    <row r="18" spans="2:12" ht="12.75">
      <c r="B18" s="1"/>
      <c r="C18" s="94" t="s">
        <v>61</v>
      </c>
      <c r="D18" s="19" t="s">
        <v>62</v>
      </c>
      <c r="E18" s="19">
        <v>200</v>
      </c>
      <c r="F18" s="19">
        <v>300</v>
      </c>
      <c r="G18" s="96">
        <f t="shared" si="0"/>
        <v>100</v>
      </c>
      <c r="H18" s="33"/>
      <c r="I18" s="33"/>
      <c r="J18" s="33"/>
      <c r="K18" s="25"/>
      <c r="L18" s="25"/>
    </row>
    <row r="19" spans="2:12" ht="12.75">
      <c r="B19" s="1"/>
      <c r="C19" s="20" t="s">
        <v>63</v>
      </c>
      <c r="D19" s="19" t="s">
        <v>64</v>
      </c>
      <c r="E19" s="19">
        <v>2500</v>
      </c>
      <c r="F19" s="19">
        <v>1200</v>
      </c>
      <c r="G19" s="96">
        <f t="shared" si="0"/>
        <v>-1300</v>
      </c>
      <c r="H19" s="33"/>
      <c r="I19" s="33"/>
      <c r="J19" s="33"/>
      <c r="K19" s="25"/>
      <c r="L19" s="25"/>
    </row>
    <row r="20" spans="2:12" ht="12.75">
      <c r="B20" s="1"/>
      <c r="C20" s="94" t="s">
        <v>65</v>
      </c>
      <c r="D20" s="19" t="s">
        <v>66</v>
      </c>
      <c r="E20" s="19">
        <v>630</v>
      </c>
      <c r="F20" s="19">
        <v>830</v>
      </c>
      <c r="G20" s="19">
        <f>F20-E20</f>
        <v>200</v>
      </c>
      <c r="H20" s="33"/>
      <c r="I20" s="33"/>
      <c r="J20" s="33"/>
      <c r="K20" s="25"/>
      <c r="L20" s="25"/>
    </row>
    <row r="21" spans="2:12" ht="12.75">
      <c r="B21" s="1"/>
      <c r="C21" s="20" t="s">
        <v>67</v>
      </c>
      <c r="D21" s="19" t="s">
        <v>68</v>
      </c>
      <c r="E21" s="19">
        <v>700</v>
      </c>
      <c r="F21" s="19">
        <v>1400</v>
      </c>
      <c r="G21" s="19">
        <f>F21-E21</f>
        <v>700</v>
      </c>
      <c r="H21" s="33"/>
      <c r="I21" s="33"/>
      <c r="J21" s="33"/>
      <c r="K21" s="25"/>
      <c r="L21" s="25"/>
    </row>
    <row r="22" spans="2:12" ht="12.75">
      <c r="B22" s="1"/>
      <c r="C22" s="20" t="s">
        <v>69</v>
      </c>
      <c r="D22" s="19" t="s">
        <v>70</v>
      </c>
      <c r="E22" s="19">
        <v>3000</v>
      </c>
      <c r="F22" s="19">
        <v>9000</v>
      </c>
      <c r="G22" s="19">
        <f>F22-E22</f>
        <v>6000</v>
      </c>
      <c r="H22" s="33"/>
      <c r="I22" s="33"/>
      <c r="J22" s="33"/>
      <c r="K22" s="25"/>
      <c r="L22" s="25"/>
    </row>
    <row r="23" spans="2:12" ht="12.75">
      <c r="B23" s="1"/>
      <c r="C23" s="20" t="s">
        <v>47</v>
      </c>
      <c r="D23" s="19" t="s">
        <v>71</v>
      </c>
      <c r="E23" s="19">
        <v>3500</v>
      </c>
      <c r="F23" s="19">
        <v>4100</v>
      </c>
      <c r="G23" s="19">
        <f>F23-E23</f>
        <v>600</v>
      </c>
      <c r="H23" s="33"/>
      <c r="I23" s="33"/>
      <c r="J23" s="33"/>
      <c r="K23" s="25"/>
      <c r="L23" s="25"/>
    </row>
    <row r="24" spans="2:12" ht="12.75">
      <c r="B24" s="1"/>
      <c r="C24" s="94">
        <v>41292006</v>
      </c>
      <c r="D24" s="19" t="s">
        <v>72</v>
      </c>
      <c r="E24" s="19">
        <v>0</v>
      </c>
      <c r="F24" s="19">
        <v>1350</v>
      </c>
      <c r="G24" s="19">
        <f>F24-E24</f>
        <v>1350</v>
      </c>
      <c r="H24" s="33"/>
      <c r="I24" s="33"/>
      <c r="J24" s="33"/>
      <c r="K24" s="25"/>
      <c r="L24" s="25"/>
    </row>
    <row r="25" spans="2:12" ht="12.75">
      <c r="B25" s="1"/>
      <c r="C25" s="50" t="s">
        <v>29</v>
      </c>
      <c r="D25" s="19"/>
      <c r="E25" s="19"/>
      <c r="F25" s="19"/>
      <c r="G25" s="37">
        <f>G9+G10+G11+G12+G13+G14+G15+G16+G17+G18+G19+G20+G21+G22+G23+G24</f>
        <v>104360</v>
      </c>
      <c r="H25" s="33"/>
      <c r="I25" s="33"/>
      <c r="J25" s="33"/>
      <c r="K25" s="25"/>
      <c r="L25" s="25"/>
    </row>
    <row r="26" spans="2:12" ht="12.75">
      <c r="B26" s="1"/>
      <c r="C26" s="22" t="s">
        <v>26</v>
      </c>
      <c r="D26" s="19"/>
      <c r="E26" s="19"/>
      <c r="F26" s="19"/>
      <c r="G26" s="19"/>
      <c r="H26" s="33"/>
      <c r="I26" s="33"/>
      <c r="J26" s="33"/>
      <c r="K26" s="25"/>
      <c r="L26" s="25"/>
    </row>
    <row r="27" spans="2:12" ht="12.75">
      <c r="B27" s="1"/>
      <c r="C27" s="119"/>
      <c r="D27" s="96"/>
      <c r="E27" s="96">
        <v>0</v>
      </c>
      <c r="F27" s="96">
        <v>0</v>
      </c>
      <c r="G27" s="96">
        <f>F27-E27</f>
        <v>0</v>
      </c>
      <c r="H27" s="33"/>
      <c r="I27" s="33"/>
      <c r="J27" s="33"/>
      <c r="K27" s="25"/>
      <c r="L27" s="25"/>
    </row>
    <row r="28" spans="2:12" ht="12.75">
      <c r="B28" s="1"/>
      <c r="C28" s="22" t="s">
        <v>30</v>
      </c>
      <c r="D28" s="19"/>
      <c r="E28" s="19">
        <v>0</v>
      </c>
      <c r="F28" s="19">
        <v>0</v>
      </c>
      <c r="G28" s="37">
        <f>G27</f>
        <v>0</v>
      </c>
      <c r="H28" s="33"/>
      <c r="I28" s="33"/>
      <c r="J28" s="33"/>
      <c r="K28" s="25"/>
      <c r="L28" s="25"/>
    </row>
    <row r="29" spans="2:12" ht="12.75">
      <c r="B29" s="1"/>
      <c r="C29" s="22" t="s">
        <v>22</v>
      </c>
      <c r="D29" s="19"/>
      <c r="E29" s="19">
        <v>0</v>
      </c>
      <c r="F29" s="19">
        <v>0</v>
      </c>
      <c r="G29" s="19">
        <f>F29-E29</f>
        <v>0</v>
      </c>
      <c r="H29" s="33"/>
      <c r="I29" s="33"/>
      <c r="J29" s="33"/>
      <c r="K29" s="25"/>
      <c r="L29" s="25"/>
    </row>
    <row r="30" spans="2:12" ht="12.75">
      <c r="B30" s="1"/>
      <c r="C30" s="21"/>
      <c r="D30" s="19"/>
      <c r="E30" s="19"/>
      <c r="F30" s="19"/>
      <c r="G30" s="19">
        <f>F30-E30</f>
        <v>0</v>
      </c>
      <c r="H30" s="33"/>
      <c r="I30" s="33"/>
      <c r="J30" s="33"/>
      <c r="K30" s="25"/>
      <c r="L30" s="25"/>
    </row>
    <row r="31" spans="2:12" ht="12.75">
      <c r="B31" s="1"/>
      <c r="C31" s="22" t="s">
        <v>36</v>
      </c>
      <c r="D31" s="19"/>
      <c r="E31" s="19">
        <f>SUM(E9:E30)</f>
        <v>1276600</v>
      </c>
      <c r="F31" s="19">
        <f>SUM(F9:F30)</f>
        <v>1380960</v>
      </c>
      <c r="G31" s="37">
        <f>G25+G28</f>
        <v>104360</v>
      </c>
      <c r="H31" s="33"/>
      <c r="I31" s="33"/>
      <c r="J31" s="33"/>
      <c r="K31" s="25"/>
      <c r="L31" s="25"/>
    </row>
    <row r="32" spans="2:12" ht="25.5">
      <c r="B32" s="1"/>
      <c r="C32" s="92" t="s">
        <v>19</v>
      </c>
      <c r="D32" s="38"/>
      <c r="E32" s="38" t="s">
        <v>1</v>
      </c>
      <c r="F32" s="39">
        <f>G31</f>
        <v>104360</v>
      </c>
      <c r="G32" s="40"/>
      <c r="H32" s="33"/>
      <c r="I32" s="33"/>
      <c r="J32" s="33"/>
      <c r="K32" s="25"/>
      <c r="L32" s="25"/>
    </row>
    <row r="33" spans="2:12" ht="13.5" thickBot="1">
      <c r="B33" s="1"/>
      <c r="C33" s="93"/>
      <c r="D33" s="41"/>
      <c r="E33" s="41"/>
      <c r="F33" s="42"/>
      <c r="G33" s="33"/>
      <c r="H33" s="33"/>
      <c r="I33" s="33"/>
      <c r="J33" s="33"/>
      <c r="K33" s="25"/>
      <c r="L33" s="25"/>
    </row>
    <row r="34" spans="2:12" ht="12.75">
      <c r="B34" s="1"/>
      <c r="C34" s="38"/>
      <c r="D34" s="139"/>
      <c r="E34" s="139"/>
      <c r="F34" s="139"/>
      <c r="G34" s="33"/>
      <c r="H34" s="33"/>
      <c r="I34" s="33"/>
      <c r="J34" s="33"/>
      <c r="K34" s="25"/>
      <c r="L34" s="25"/>
    </row>
    <row r="35" spans="3:12" ht="13.5" thickBot="1">
      <c r="C35" s="40"/>
      <c r="D35" s="43"/>
      <c r="E35" s="43"/>
      <c r="F35" s="43"/>
      <c r="G35" s="43"/>
      <c r="H35" s="33"/>
      <c r="I35" s="33"/>
      <c r="J35" s="33"/>
      <c r="K35" s="25"/>
      <c r="L35" s="25"/>
    </row>
    <row r="36" spans="2:12" ht="13.5" thickBot="1">
      <c r="B36" s="89" t="s">
        <v>27</v>
      </c>
      <c r="C36" s="84" t="s">
        <v>12</v>
      </c>
      <c r="D36" s="44" t="s">
        <v>2</v>
      </c>
      <c r="E36" s="44" t="s">
        <v>17</v>
      </c>
      <c r="F36" s="44" t="s">
        <v>18</v>
      </c>
      <c r="G36" s="45" t="s">
        <v>20</v>
      </c>
      <c r="H36" s="46"/>
      <c r="I36" s="33"/>
      <c r="J36" s="33"/>
      <c r="K36" s="25"/>
      <c r="L36" s="25"/>
    </row>
    <row r="37" spans="2:12" ht="13.5" thickBot="1">
      <c r="B37" s="88"/>
      <c r="C37" s="85" t="s">
        <v>24</v>
      </c>
      <c r="D37" s="47"/>
      <c r="E37" s="48"/>
      <c r="F37" s="49"/>
      <c r="G37" s="48"/>
      <c r="H37" s="46"/>
      <c r="I37" s="33"/>
      <c r="J37" s="33"/>
      <c r="K37" s="25"/>
      <c r="L37" s="25"/>
    </row>
    <row r="38" spans="2:12" ht="12.75">
      <c r="B38" s="130"/>
      <c r="C38" s="118" t="s">
        <v>33</v>
      </c>
      <c r="D38" s="114"/>
      <c r="E38" s="96"/>
      <c r="F38" s="116"/>
      <c r="G38" s="117">
        <f>G39+G40+G41+G42+G43+G44+G45+G46</f>
        <v>14100</v>
      </c>
      <c r="H38" s="46"/>
      <c r="I38" s="33"/>
      <c r="J38" s="33"/>
      <c r="K38" s="25"/>
      <c r="L38" s="25"/>
    </row>
    <row r="39" spans="2:12" ht="12.75">
      <c r="B39" s="135" t="s">
        <v>32</v>
      </c>
      <c r="C39" s="115">
        <v>1110320633006</v>
      </c>
      <c r="D39" s="114" t="s">
        <v>73</v>
      </c>
      <c r="E39" s="96">
        <v>0</v>
      </c>
      <c r="F39" s="116">
        <v>3000</v>
      </c>
      <c r="G39" s="96">
        <f aca="true" t="shared" si="1" ref="G39:G46">F39-E39</f>
        <v>3000</v>
      </c>
      <c r="H39" s="46"/>
      <c r="I39" s="33"/>
      <c r="J39" s="33"/>
      <c r="K39" s="25"/>
      <c r="L39" s="25"/>
    </row>
    <row r="40" spans="2:12" ht="12.75">
      <c r="B40" s="130" t="s">
        <v>32</v>
      </c>
      <c r="C40" s="115">
        <v>1110160</v>
      </c>
      <c r="D40" s="114" t="s">
        <v>74</v>
      </c>
      <c r="E40" s="96">
        <v>0</v>
      </c>
      <c r="F40" s="116">
        <v>2300</v>
      </c>
      <c r="G40" s="96">
        <f t="shared" si="1"/>
        <v>2300</v>
      </c>
      <c r="H40" s="46"/>
      <c r="I40" s="33"/>
      <c r="J40" s="33"/>
      <c r="K40" s="25"/>
      <c r="L40" s="25"/>
    </row>
    <row r="41" spans="2:12" ht="12.75">
      <c r="B41" s="135" t="s">
        <v>32</v>
      </c>
      <c r="C41" s="115"/>
      <c r="D41" s="114" t="s">
        <v>75</v>
      </c>
      <c r="E41" s="96">
        <v>0</v>
      </c>
      <c r="F41" s="116">
        <v>700</v>
      </c>
      <c r="G41" s="96">
        <f t="shared" si="1"/>
        <v>700</v>
      </c>
      <c r="H41" s="46"/>
      <c r="I41" s="33"/>
      <c r="J41" s="33"/>
      <c r="K41" s="25"/>
      <c r="L41" s="25"/>
    </row>
    <row r="42" spans="2:12" ht="12.75">
      <c r="B42" s="135" t="s">
        <v>32</v>
      </c>
      <c r="C42" s="115">
        <v>1110133632003</v>
      </c>
      <c r="D42" s="114" t="s">
        <v>81</v>
      </c>
      <c r="E42" s="96">
        <v>450</v>
      </c>
      <c r="F42" s="116">
        <v>192</v>
      </c>
      <c r="G42" s="96">
        <f t="shared" si="1"/>
        <v>-258</v>
      </c>
      <c r="H42" s="46"/>
      <c r="I42" s="33"/>
      <c r="J42" s="33"/>
      <c r="K42" s="25"/>
      <c r="L42" s="25"/>
    </row>
    <row r="43" spans="2:12" ht="12.75">
      <c r="B43" s="135" t="s">
        <v>32</v>
      </c>
      <c r="C43" s="115">
        <v>1110133635004</v>
      </c>
      <c r="D43" s="114" t="s">
        <v>82</v>
      </c>
      <c r="E43" s="96">
        <v>100</v>
      </c>
      <c r="F43" s="116">
        <v>0</v>
      </c>
      <c r="G43" s="96">
        <f t="shared" si="1"/>
        <v>-100</v>
      </c>
      <c r="H43" s="46"/>
      <c r="I43" s="33"/>
      <c r="J43" s="33"/>
      <c r="K43" s="25"/>
      <c r="L43" s="25"/>
    </row>
    <row r="44" spans="2:12" ht="12.75">
      <c r="B44" s="135" t="s">
        <v>32</v>
      </c>
      <c r="C44" s="115">
        <v>1110133637001</v>
      </c>
      <c r="D44" s="114" t="s">
        <v>83</v>
      </c>
      <c r="E44" s="96">
        <v>50</v>
      </c>
      <c r="F44" s="116">
        <v>150</v>
      </c>
      <c r="G44" s="96">
        <f t="shared" si="1"/>
        <v>100</v>
      </c>
      <c r="H44" s="46"/>
      <c r="I44" s="33"/>
      <c r="J44" s="33"/>
      <c r="K44" s="25"/>
      <c r="L44" s="25"/>
    </row>
    <row r="45" spans="2:12" ht="12.75">
      <c r="B45" s="135" t="s">
        <v>32</v>
      </c>
      <c r="C45" s="115">
        <v>1110133637004</v>
      </c>
      <c r="D45" s="114" t="s">
        <v>84</v>
      </c>
      <c r="E45" s="96">
        <v>175</v>
      </c>
      <c r="F45" s="116">
        <v>433</v>
      </c>
      <c r="G45" s="96">
        <f t="shared" si="1"/>
        <v>258</v>
      </c>
      <c r="H45" s="46"/>
      <c r="I45" s="33"/>
      <c r="J45" s="33"/>
      <c r="K45" s="25"/>
      <c r="L45" s="25"/>
    </row>
    <row r="46" spans="2:12" ht="12.75">
      <c r="B46" s="135" t="s">
        <v>32</v>
      </c>
      <c r="C46" s="115">
        <v>1111012611</v>
      </c>
      <c r="D46" s="114" t="s">
        <v>85</v>
      </c>
      <c r="E46" s="96">
        <v>0</v>
      </c>
      <c r="F46" s="116">
        <v>8100</v>
      </c>
      <c r="G46" s="96">
        <f t="shared" si="1"/>
        <v>8100</v>
      </c>
      <c r="H46" s="46"/>
      <c r="I46" s="33"/>
      <c r="J46" s="33"/>
      <c r="K46" s="25"/>
      <c r="L46" s="25"/>
    </row>
    <row r="47" spans="2:12" ht="12.75">
      <c r="B47" s="130"/>
      <c r="C47" s="118" t="s">
        <v>34</v>
      </c>
      <c r="D47" s="114"/>
      <c r="E47" s="96"/>
      <c r="F47" s="116"/>
      <c r="G47" s="117">
        <f>G66+G70+G73+G75+G77+G90</f>
        <v>6700</v>
      </c>
      <c r="H47" s="46"/>
      <c r="I47" s="33"/>
      <c r="J47" s="33"/>
      <c r="K47" s="25"/>
      <c r="L47" s="25"/>
    </row>
    <row r="48" spans="2:12" ht="12.75">
      <c r="B48" s="135" t="s">
        <v>32</v>
      </c>
      <c r="C48" s="115">
        <v>410520632002</v>
      </c>
      <c r="D48" s="114" t="s">
        <v>76</v>
      </c>
      <c r="E48" s="96">
        <v>42000</v>
      </c>
      <c r="F48" s="116">
        <v>46000</v>
      </c>
      <c r="G48" s="96">
        <f>F48-E48</f>
        <v>4000</v>
      </c>
      <c r="H48" s="46"/>
      <c r="I48" s="33"/>
      <c r="J48" s="33"/>
      <c r="K48" s="25"/>
      <c r="L48" s="25"/>
    </row>
    <row r="49" spans="2:12" ht="12.75">
      <c r="B49" s="130" t="s">
        <v>32</v>
      </c>
      <c r="C49" s="115" t="s">
        <v>77</v>
      </c>
      <c r="D49" s="114" t="s">
        <v>78</v>
      </c>
      <c r="E49" s="96">
        <v>4000</v>
      </c>
      <c r="F49" s="116">
        <v>7500</v>
      </c>
      <c r="G49" s="96">
        <f>F49-E49</f>
        <v>3500</v>
      </c>
      <c r="H49" s="46"/>
      <c r="I49" s="33"/>
      <c r="J49" s="33"/>
      <c r="K49" s="25"/>
      <c r="L49" s="25"/>
    </row>
    <row r="50" spans="2:12" ht="12.75">
      <c r="B50" s="133" t="s">
        <v>32</v>
      </c>
      <c r="C50" s="115">
        <v>410520635006</v>
      </c>
      <c r="D50" s="114" t="s">
        <v>79</v>
      </c>
      <c r="E50" s="96">
        <v>15000</v>
      </c>
      <c r="F50" s="116">
        <v>20000</v>
      </c>
      <c r="G50" s="96">
        <f>F50-E50</f>
        <v>5000</v>
      </c>
      <c r="H50" s="46"/>
      <c r="I50" s="33"/>
      <c r="J50" s="33"/>
      <c r="K50" s="25"/>
      <c r="L50" s="25"/>
    </row>
    <row r="51" spans="2:12" ht="12.75">
      <c r="B51" s="130" t="s">
        <v>32</v>
      </c>
      <c r="C51" s="115">
        <v>410520637004</v>
      </c>
      <c r="D51" s="114" t="s">
        <v>80</v>
      </c>
      <c r="E51" s="96">
        <v>25000</v>
      </c>
      <c r="F51" s="116">
        <v>20000</v>
      </c>
      <c r="G51" s="96">
        <f>F51-E51</f>
        <v>-5000</v>
      </c>
      <c r="H51" s="46"/>
      <c r="I51" s="33"/>
      <c r="J51" s="33"/>
      <c r="K51" s="25"/>
      <c r="L51" s="25"/>
    </row>
    <row r="52" spans="2:12" ht="12.75">
      <c r="B52" s="130" t="s">
        <v>32</v>
      </c>
      <c r="C52" s="118" t="s">
        <v>45</v>
      </c>
      <c r="D52" s="134"/>
      <c r="E52" s="96"/>
      <c r="F52" s="116"/>
      <c r="G52" s="117">
        <f>SUM(G48:G51)</f>
        <v>7500</v>
      </c>
      <c r="H52" s="46"/>
      <c r="I52" s="33"/>
      <c r="J52" s="33"/>
      <c r="K52" s="25"/>
      <c r="L52" s="25"/>
    </row>
    <row r="53" spans="2:12" ht="12.75">
      <c r="B53" s="87" t="s">
        <v>32</v>
      </c>
      <c r="C53" s="115">
        <v>111615</v>
      </c>
      <c r="D53" s="134" t="s">
        <v>86</v>
      </c>
      <c r="E53" s="96">
        <v>15000</v>
      </c>
      <c r="F53" s="116">
        <v>0</v>
      </c>
      <c r="G53" s="96">
        <f aca="true" t="shared" si="2" ref="G53:G65">F53-E53</f>
        <v>-15000</v>
      </c>
      <c r="H53" s="46"/>
      <c r="I53" s="33"/>
      <c r="J53" s="33"/>
      <c r="K53" s="25"/>
      <c r="L53" s="25"/>
    </row>
    <row r="54" spans="2:12" ht="12.75">
      <c r="B54" s="87" t="s">
        <v>32</v>
      </c>
      <c r="C54" s="115" t="s">
        <v>87</v>
      </c>
      <c r="D54" s="114" t="s">
        <v>88</v>
      </c>
      <c r="E54" s="96">
        <v>0</v>
      </c>
      <c r="F54" s="116">
        <v>15000</v>
      </c>
      <c r="G54" s="96">
        <f t="shared" si="2"/>
        <v>15000</v>
      </c>
      <c r="H54" s="46"/>
      <c r="I54" s="33"/>
      <c r="J54" s="33"/>
      <c r="K54" s="25"/>
      <c r="L54" s="25"/>
    </row>
    <row r="55" spans="2:12" ht="12.75">
      <c r="B55" s="135" t="s">
        <v>32</v>
      </c>
      <c r="C55" s="115">
        <v>111632001</v>
      </c>
      <c r="D55" s="114" t="s">
        <v>89</v>
      </c>
      <c r="E55" s="96">
        <v>11700</v>
      </c>
      <c r="F55" s="116">
        <v>10600</v>
      </c>
      <c r="G55" s="96">
        <f t="shared" si="2"/>
        <v>-1100</v>
      </c>
      <c r="H55" s="46"/>
      <c r="I55" s="33"/>
      <c r="J55" s="33"/>
      <c r="K55" s="25"/>
      <c r="L55" s="25"/>
    </row>
    <row r="56" spans="2:12" ht="12.75">
      <c r="B56" s="135" t="s">
        <v>32</v>
      </c>
      <c r="C56" s="115">
        <v>111633006</v>
      </c>
      <c r="D56" s="114" t="s">
        <v>90</v>
      </c>
      <c r="E56" s="96">
        <v>6000</v>
      </c>
      <c r="F56" s="116">
        <v>6500</v>
      </c>
      <c r="G56" s="96">
        <f t="shared" si="2"/>
        <v>500</v>
      </c>
      <c r="H56" s="46"/>
      <c r="I56" s="33"/>
      <c r="J56" s="33"/>
      <c r="K56" s="25"/>
      <c r="L56" s="25"/>
    </row>
    <row r="57" spans="2:12" ht="12.75">
      <c r="B57" s="135" t="s">
        <v>32</v>
      </c>
      <c r="C57" s="115">
        <v>111633016</v>
      </c>
      <c r="D57" s="114" t="s">
        <v>91</v>
      </c>
      <c r="E57" s="96">
        <v>2500</v>
      </c>
      <c r="F57" s="116">
        <v>2000</v>
      </c>
      <c r="G57" s="96">
        <f t="shared" si="2"/>
        <v>-500</v>
      </c>
      <c r="H57" s="46"/>
      <c r="I57" s="33"/>
      <c r="J57" s="33"/>
      <c r="K57" s="25"/>
      <c r="L57" s="25"/>
    </row>
    <row r="58" spans="2:12" ht="12.75">
      <c r="B58" s="135" t="s">
        <v>32</v>
      </c>
      <c r="C58" s="115">
        <v>111634001</v>
      </c>
      <c r="D58" s="114" t="s">
        <v>92</v>
      </c>
      <c r="E58" s="96">
        <v>1200</v>
      </c>
      <c r="F58" s="116">
        <v>1500</v>
      </c>
      <c r="G58" s="96">
        <f t="shared" si="2"/>
        <v>300</v>
      </c>
      <c r="H58" s="46"/>
      <c r="I58" s="33"/>
      <c r="J58" s="33"/>
      <c r="K58" s="25"/>
      <c r="L58" s="25"/>
    </row>
    <row r="59" spans="2:12" ht="12.75">
      <c r="B59" s="135" t="s">
        <v>32</v>
      </c>
      <c r="C59" s="115">
        <v>111635003</v>
      </c>
      <c r="D59" s="114" t="s">
        <v>93</v>
      </c>
      <c r="E59" s="96">
        <v>200</v>
      </c>
      <c r="F59" s="116">
        <v>320</v>
      </c>
      <c r="G59" s="96">
        <f t="shared" si="2"/>
        <v>120</v>
      </c>
      <c r="H59" s="46"/>
      <c r="I59" s="33"/>
      <c r="J59" s="33"/>
      <c r="K59" s="25"/>
      <c r="L59" s="25"/>
    </row>
    <row r="60" spans="2:12" ht="12.75">
      <c r="B60" s="135" t="s">
        <v>32</v>
      </c>
      <c r="C60" s="115">
        <v>111635004</v>
      </c>
      <c r="D60" s="114" t="s">
        <v>82</v>
      </c>
      <c r="E60" s="96">
        <v>200</v>
      </c>
      <c r="F60" s="116">
        <v>80</v>
      </c>
      <c r="G60" s="96">
        <f t="shared" si="2"/>
        <v>-120</v>
      </c>
      <c r="H60" s="46"/>
      <c r="I60" s="33"/>
      <c r="J60" s="33"/>
      <c r="K60" s="25"/>
      <c r="L60" s="25"/>
    </row>
    <row r="61" spans="2:12" ht="12.75">
      <c r="B61" s="135" t="s">
        <v>32</v>
      </c>
      <c r="C61" s="115">
        <v>111636001</v>
      </c>
      <c r="D61" s="114" t="s">
        <v>94</v>
      </c>
      <c r="E61" s="96">
        <v>230</v>
      </c>
      <c r="F61" s="116">
        <v>290</v>
      </c>
      <c r="G61" s="96">
        <f t="shared" si="2"/>
        <v>60</v>
      </c>
      <c r="H61" s="46"/>
      <c r="I61" s="33"/>
      <c r="J61" s="33"/>
      <c r="K61" s="25"/>
      <c r="L61" s="25"/>
    </row>
    <row r="62" spans="2:12" ht="12.75">
      <c r="B62" s="135" t="s">
        <v>32</v>
      </c>
      <c r="C62" s="115">
        <v>111637001</v>
      </c>
      <c r="D62" s="114" t="s">
        <v>83</v>
      </c>
      <c r="E62" s="96">
        <v>700</v>
      </c>
      <c r="F62" s="116">
        <v>640</v>
      </c>
      <c r="G62" s="96">
        <f t="shared" si="2"/>
        <v>-60</v>
      </c>
      <c r="H62" s="46"/>
      <c r="I62" s="33"/>
      <c r="J62" s="33"/>
      <c r="K62" s="25"/>
      <c r="L62" s="25"/>
    </row>
    <row r="63" spans="2:12" ht="12.75">
      <c r="B63" s="135" t="s">
        <v>32</v>
      </c>
      <c r="C63" s="115">
        <v>111637004</v>
      </c>
      <c r="D63" s="114" t="s">
        <v>84</v>
      </c>
      <c r="E63" s="96">
        <v>1000</v>
      </c>
      <c r="F63" s="116">
        <v>1500</v>
      </c>
      <c r="G63" s="96">
        <f t="shared" si="2"/>
        <v>500</v>
      </c>
      <c r="H63" s="46"/>
      <c r="I63" s="33"/>
      <c r="J63" s="33"/>
      <c r="K63" s="25"/>
      <c r="L63" s="25"/>
    </row>
    <row r="64" spans="2:12" ht="12.75">
      <c r="B64" s="135" t="s">
        <v>32</v>
      </c>
      <c r="C64" s="115">
        <v>111637005</v>
      </c>
      <c r="D64" s="114" t="s">
        <v>95</v>
      </c>
      <c r="E64" s="96">
        <v>4800</v>
      </c>
      <c r="F64" s="116">
        <v>5000</v>
      </c>
      <c r="G64" s="96">
        <f t="shared" si="2"/>
        <v>200</v>
      </c>
      <c r="H64" s="46"/>
      <c r="I64" s="33"/>
      <c r="J64" s="33"/>
      <c r="K64" s="25"/>
      <c r="L64" s="25"/>
    </row>
    <row r="65" spans="2:12" ht="12.75">
      <c r="B65" s="135" t="s">
        <v>32</v>
      </c>
      <c r="C65" s="115">
        <v>111637011</v>
      </c>
      <c r="D65" s="114" t="s">
        <v>96</v>
      </c>
      <c r="E65" s="96">
        <v>100</v>
      </c>
      <c r="F65" s="116">
        <v>200</v>
      </c>
      <c r="G65" s="96">
        <f t="shared" si="2"/>
        <v>100</v>
      </c>
      <c r="H65" s="46"/>
      <c r="I65" s="33"/>
      <c r="J65" s="33"/>
      <c r="K65" s="25"/>
      <c r="L65" s="25"/>
    </row>
    <row r="66" spans="2:12" ht="12.75">
      <c r="B66" s="87"/>
      <c r="C66" s="118" t="s">
        <v>42</v>
      </c>
      <c r="D66" s="137"/>
      <c r="E66" s="117"/>
      <c r="F66" s="138"/>
      <c r="G66" s="117">
        <f>G53+G54+G55+G56+G57+G58+G59+G60+G61+G62+G63+G64+G65</f>
        <v>0</v>
      </c>
      <c r="H66" s="46"/>
      <c r="I66" s="33"/>
      <c r="J66" s="33"/>
      <c r="K66" s="25"/>
      <c r="L66" s="25"/>
    </row>
    <row r="67" spans="2:12" ht="12.75">
      <c r="B67" s="87" t="s">
        <v>32</v>
      </c>
      <c r="C67" s="115">
        <v>112637004</v>
      </c>
      <c r="D67" s="114" t="s">
        <v>41</v>
      </c>
      <c r="E67" s="96">
        <v>3800</v>
      </c>
      <c r="F67" s="116">
        <v>4200</v>
      </c>
      <c r="G67" s="96">
        <f>F67-E67</f>
        <v>400</v>
      </c>
      <c r="H67" s="46"/>
      <c r="I67" s="33"/>
      <c r="J67" s="33"/>
      <c r="K67" s="25"/>
      <c r="L67" s="25"/>
    </row>
    <row r="68" spans="2:12" ht="12.75">
      <c r="B68" s="87" t="s">
        <v>32</v>
      </c>
      <c r="C68" s="115">
        <v>112651002</v>
      </c>
      <c r="D68" s="114" t="s">
        <v>97</v>
      </c>
      <c r="E68" s="96">
        <v>8000</v>
      </c>
      <c r="F68" s="116">
        <v>7300</v>
      </c>
      <c r="G68" s="96">
        <f>F68-E68</f>
        <v>-700</v>
      </c>
      <c r="H68" s="46"/>
      <c r="I68" s="33"/>
      <c r="J68" s="33"/>
      <c r="K68" s="25"/>
      <c r="L68" s="25"/>
    </row>
    <row r="69" spans="2:12" ht="12.75">
      <c r="B69" s="87" t="s">
        <v>32</v>
      </c>
      <c r="C69" s="115">
        <v>112637012</v>
      </c>
      <c r="D69" s="114" t="s">
        <v>40</v>
      </c>
      <c r="E69" s="96">
        <v>3300</v>
      </c>
      <c r="F69" s="116">
        <v>3600</v>
      </c>
      <c r="G69" s="96">
        <f>F69-E69</f>
        <v>300</v>
      </c>
      <c r="H69" s="46"/>
      <c r="I69" s="33"/>
      <c r="J69" s="33"/>
      <c r="K69" s="25"/>
      <c r="L69" s="25"/>
    </row>
    <row r="70" spans="2:12" ht="12.75">
      <c r="B70" s="87"/>
      <c r="C70" s="118" t="s">
        <v>43</v>
      </c>
      <c r="D70" s="137"/>
      <c r="E70" s="117"/>
      <c r="F70" s="138"/>
      <c r="G70" s="117">
        <f>SUM(G67:G69)</f>
        <v>0</v>
      </c>
      <c r="H70" s="46"/>
      <c r="I70" s="33"/>
      <c r="J70" s="33"/>
      <c r="K70" s="25"/>
      <c r="L70" s="25"/>
    </row>
    <row r="71" spans="2:12" ht="12.75">
      <c r="B71" s="87" t="s">
        <v>32</v>
      </c>
      <c r="C71" s="115">
        <v>320635006</v>
      </c>
      <c r="D71" s="114" t="s">
        <v>98</v>
      </c>
      <c r="E71" s="96">
        <v>1000</v>
      </c>
      <c r="F71" s="116">
        <v>4200</v>
      </c>
      <c r="G71" s="96">
        <f>F71-E71</f>
        <v>3200</v>
      </c>
      <c r="H71" s="46"/>
      <c r="I71" s="33"/>
      <c r="J71" s="33"/>
      <c r="K71" s="25"/>
      <c r="L71" s="25"/>
    </row>
    <row r="72" spans="2:12" ht="12.75">
      <c r="B72" s="136"/>
      <c r="C72" s="115"/>
      <c r="D72" s="114" t="s">
        <v>100</v>
      </c>
      <c r="E72" s="96">
        <v>0</v>
      </c>
      <c r="F72" s="116">
        <v>0</v>
      </c>
      <c r="G72" s="96">
        <f>F72-E72</f>
        <v>0</v>
      </c>
      <c r="H72" s="46"/>
      <c r="I72" s="33"/>
      <c r="J72" s="33"/>
      <c r="K72" s="25"/>
      <c r="L72" s="25"/>
    </row>
    <row r="73" spans="2:12" ht="12.75">
      <c r="B73" s="87"/>
      <c r="C73" s="118" t="s">
        <v>99</v>
      </c>
      <c r="D73" s="137"/>
      <c r="E73" s="117"/>
      <c r="F73" s="138"/>
      <c r="G73" s="117">
        <f>SUM(G71:G72)</f>
        <v>3200</v>
      </c>
      <c r="H73" s="46"/>
      <c r="I73" s="33"/>
      <c r="J73" s="33"/>
      <c r="K73" s="25"/>
      <c r="L73" s="25"/>
    </row>
    <row r="74" spans="2:12" ht="12.75">
      <c r="B74" s="87" t="s">
        <v>32</v>
      </c>
      <c r="C74" s="115">
        <v>443637005</v>
      </c>
      <c r="D74" s="114" t="s">
        <v>101</v>
      </c>
      <c r="E74" s="96">
        <v>6000</v>
      </c>
      <c r="F74" s="116">
        <v>13500</v>
      </c>
      <c r="G74" s="96">
        <f>F74-E74</f>
        <v>7500</v>
      </c>
      <c r="H74" s="46"/>
      <c r="I74" s="33"/>
      <c r="J74" s="33"/>
      <c r="K74" s="25"/>
      <c r="L74" s="25"/>
    </row>
    <row r="75" spans="2:12" ht="12.75">
      <c r="B75" s="87"/>
      <c r="C75" s="118" t="s">
        <v>102</v>
      </c>
      <c r="D75" s="137"/>
      <c r="E75" s="117"/>
      <c r="F75" s="138"/>
      <c r="G75" s="117">
        <f>SUM(G74:G74)</f>
        <v>7500</v>
      </c>
      <c r="H75" s="46"/>
      <c r="I75" s="33"/>
      <c r="J75" s="33"/>
      <c r="K75" s="25"/>
      <c r="L75" s="25"/>
    </row>
    <row r="76" spans="2:12" ht="12.75">
      <c r="B76" s="87" t="s">
        <v>32</v>
      </c>
      <c r="C76" s="115">
        <v>451633006</v>
      </c>
      <c r="D76" s="114" t="s">
        <v>103</v>
      </c>
      <c r="E76" s="96">
        <v>5000</v>
      </c>
      <c r="F76" s="116">
        <v>1000</v>
      </c>
      <c r="G76" s="96">
        <f>F76-E76</f>
        <v>-4000</v>
      </c>
      <c r="H76" s="46"/>
      <c r="I76" s="33"/>
      <c r="J76" s="33"/>
      <c r="K76" s="25"/>
      <c r="L76" s="25"/>
    </row>
    <row r="77" spans="2:12" ht="12.75">
      <c r="B77" s="87"/>
      <c r="C77" s="118" t="s">
        <v>104</v>
      </c>
      <c r="D77" s="137"/>
      <c r="E77" s="117"/>
      <c r="F77" s="138"/>
      <c r="G77" s="117">
        <f>SUM(G76)</f>
        <v>-4000</v>
      </c>
      <c r="H77" s="46"/>
      <c r="I77" s="33"/>
      <c r="J77" s="33"/>
      <c r="K77" s="25"/>
      <c r="L77" s="25"/>
    </row>
    <row r="78" spans="2:12" ht="12.75">
      <c r="B78" s="87" t="s">
        <v>32</v>
      </c>
      <c r="C78" s="115">
        <v>620633006</v>
      </c>
      <c r="D78" s="114" t="s">
        <v>105</v>
      </c>
      <c r="E78" s="96">
        <v>4900</v>
      </c>
      <c r="F78" s="116">
        <v>2400</v>
      </c>
      <c r="G78" s="96">
        <f>F78-E78</f>
        <v>-2500</v>
      </c>
      <c r="H78" s="46"/>
      <c r="I78" s="33"/>
      <c r="J78" s="33"/>
      <c r="K78" s="25"/>
      <c r="L78" s="25"/>
    </row>
    <row r="79" spans="2:12" ht="12.75">
      <c r="B79" s="87" t="s">
        <v>32</v>
      </c>
      <c r="C79" s="115">
        <v>620635006</v>
      </c>
      <c r="D79" s="114" t="s">
        <v>106</v>
      </c>
      <c r="E79" s="96">
        <v>25000</v>
      </c>
      <c r="F79" s="116">
        <v>21300</v>
      </c>
      <c r="G79" s="96">
        <f>F79-E79</f>
        <v>-3700</v>
      </c>
      <c r="H79" s="46"/>
      <c r="I79" s="33"/>
      <c r="J79" s="33"/>
      <c r="K79" s="25"/>
      <c r="L79" s="25"/>
    </row>
    <row r="80" spans="2:12" ht="12.75">
      <c r="B80" s="87"/>
      <c r="C80" s="118" t="s">
        <v>44</v>
      </c>
      <c r="D80" s="114"/>
      <c r="E80" s="96"/>
      <c r="F80" s="116"/>
      <c r="G80" s="96">
        <f>SUM(G78:G79)</f>
        <v>-6200</v>
      </c>
      <c r="H80" s="46"/>
      <c r="I80" s="33"/>
      <c r="J80" s="33"/>
      <c r="K80" s="25"/>
      <c r="L80" s="25"/>
    </row>
    <row r="81" spans="2:12" ht="12.75">
      <c r="B81" s="135" t="s">
        <v>32</v>
      </c>
      <c r="C81" s="115">
        <v>640635006</v>
      </c>
      <c r="D81" s="114" t="s">
        <v>107</v>
      </c>
      <c r="E81" s="96">
        <v>5000</v>
      </c>
      <c r="F81" s="116">
        <v>6000</v>
      </c>
      <c r="G81" s="96">
        <f>F81-E81</f>
        <v>1000</v>
      </c>
      <c r="H81" s="46"/>
      <c r="I81" s="33"/>
      <c r="J81" s="33"/>
      <c r="K81" s="25"/>
      <c r="L81" s="25"/>
    </row>
    <row r="82" spans="2:12" ht="12.75">
      <c r="B82" s="87"/>
      <c r="C82" s="118" t="s">
        <v>108</v>
      </c>
      <c r="D82" s="114"/>
      <c r="E82" s="96"/>
      <c r="F82" s="116"/>
      <c r="G82" s="117">
        <f>G81</f>
        <v>1000</v>
      </c>
      <c r="H82" s="46"/>
      <c r="I82" s="33"/>
      <c r="J82" s="33"/>
      <c r="K82" s="25"/>
      <c r="L82" s="25"/>
    </row>
    <row r="83" spans="2:12" ht="12.75">
      <c r="B83" s="135" t="s">
        <v>32</v>
      </c>
      <c r="C83" s="115">
        <v>660632001</v>
      </c>
      <c r="D83" s="114" t="s">
        <v>109</v>
      </c>
      <c r="E83" s="96">
        <v>14000</v>
      </c>
      <c r="F83" s="116">
        <v>8500</v>
      </c>
      <c r="G83" s="96">
        <f>F83-E83</f>
        <v>-5500</v>
      </c>
      <c r="H83" s="46"/>
      <c r="I83" s="33"/>
      <c r="J83" s="33"/>
      <c r="K83" s="25"/>
      <c r="L83" s="25"/>
    </row>
    <row r="84" spans="2:12" ht="12.75">
      <c r="B84" s="135" t="s">
        <v>32</v>
      </c>
      <c r="C84" s="115">
        <v>660633006</v>
      </c>
      <c r="D84" s="114" t="s">
        <v>110</v>
      </c>
      <c r="E84" s="96">
        <v>2000</v>
      </c>
      <c r="F84" s="116">
        <v>1000</v>
      </c>
      <c r="G84" s="96">
        <f>F84-E84</f>
        <v>-1000</v>
      </c>
      <c r="H84" s="46"/>
      <c r="I84" s="33"/>
      <c r="J84" s="33"/>
      <c r="K84" s="25"/>
      <c r="L84" s="25"/>
    </row>
    <row r="85" spans="2:12" ht="12.75">
      <c r="B85" s="135" t="s">
        <v>32</v>
      </c>
      <c r="C85" s="115">
        <v>660635006</v>
      </c>
      <c r="D85" s="114" t="s">
        <v>111</v>
      </c>
      <c r="E85" s="96">
        <v>12000</v>
      </c>
      <c r="F85" s="116">
        <v>18500</v>
      </c>
      <c r="G85" s="96">
        <f>F85-E85</f>
        <v>6500</v>
      </c>
      <c r="H85" s="46"/>
      <c r="I85" s="33"/>
      <c r="J85" s="33"/>
      <c r="K85" s="25"/>
      <c r="L85" s="25"/>
    </row>
    <row r="86" spans="2:12" ht="12.75">
      <c r="B86" s="135"/>
      <c r="C86" s="118" t="s">
        <v>112</v>
      </c>
      <c r="D86" s="114"/>
      <c r="E86" s="96"/>
      <c r="F86" s="116"/>
      <c r="G86" s="117">
        <f>G83+G84+G85</f>
        <v>0</v>
      </c>
      <c r="H86" s="46"/>
      <c r="I86" s="33"/>
      <c r="J86" s="33"/>
      <c r="K86" s="25"/>
      <c r="L86" s="25"/>
    </row>
    <row r="87" spans="2:12" ht="12.75">
      <c r="B87" s="135" t="s">
        <v>32</v>
      </c>
      <c r="C87" s="115">
        <v>1012611</v>
      </c>
      <c r="D87" s="114" t="s">
        <v>113</v>
      </c>
      <c r="E87" s="96">
        <v>25600</v>
      </c>
      <c r="F87" s="116">
        <v>23600</v>
      </c>
      <c r="G87" s="96">
        <f>F87-E87</f>
        <v>-2000</v>
      </c>
      <c r="H87" s="46"/>
      <c r="I87" s="33"/>
      <c r="J87" s="33"/>
      <c r="K87" s="25"/>
      <c r="L87" s="25"/>
    </row>
    <row r="88" spans="2:12" ht="12.75">
      <c r="B88" s="135" t="s">
        <v>32</v>
      </c>
      <c r="C88" s="115">
        <v>1012612001</v>
      </c>
      <c r="D88" s="114" t="s">
        <v>114</v>
      </c>
      <c r="E88" s="96">
        <v>6000</v>
      </c>
      <c r="F88" s="116">
        <v>8000</v>
      </c>
      <c r="G88" s="96">
        <f>F88-E88</f>
        <v>2000</v>
      </c>
      <c r="H88" s="46"/>
      <c r="I88" s="33"/>
      <c r="J88" s="33"/>
      <c r="K88" s="25"/>
      <c r="L88" s="25"/>
    </row>
    <row r="89" spans="2:12" ht="12.75">
      <c r="B89" s="135"/>
      <c r="C89" s="118" t="s">
        <v>115</v>
      </c>
      <c r="D89" s="114"/>
      <c r="E89" s="96"/>
      <c r="F89" s="116"/>
      <c r="G89" s="117">
        <f>SUM(G87:G88)</f>
        <v>0</v>
      </c>
      <c r="H89" s="46"/>
      <c r="I89" s="33"/>
      <c r="J89" s="33"/>
      <c r="K89" s="25"/>
      <c r="L89" s="25"/>
    </row>
    <row r="90" spans="2:12" ht="12.75">
      <c r="B90" s="87"/>
      <c r="C90" s="118"/>
      <c r="D90" s="114"/>
      <c r="E90" s="96"/>
      <c r="F90" s="116"/>
      <c r="G90" s="117"/>
      <c r="H90" s="46"/>
      <c r="I90" s="33"/>
      <c r="J90" s="33"/>
      <c r="K90" s="25"/>
      <c r="L90" s="25"/>
    </row>
    <row r="91" spans="2:12" ht="12.75">
      <c r="B91" s="95" t="s">
        <v>28</v>
      </c>
      <c r="C91" s="115"/>
      <c r="D91" s="96"/>
      <c r="E91" s="96"/>
      <c r="F91" s="116"/>
      <c r="G91" s="117">
        <f>G38+G47+G52+G66+G70+G73+G75+G77+G82+G86+G89</f>
        <v>36000</v>
      </c>
      <c r="H91" s="46"/>
      <c r="I91" s="33"/>
      <c r="J91" s="33"/>
      <c r="K91" s="25"/>
      <c r="L91" s="25"/>
    </row>
    <row r="92" spans="2:12" ht="12.75">
      <c r="B92" s="131"/>
      <c r="C92" s="118" t="s">
        <v>25</v>
      </c>
      <c r="D92" s="19"/>
      <c r="E92" s="19"/>
      <c r="F92" s="19"/>
      <c r="G92" s="117">
        <v>0</v>
      </c>
      <c r="H92" s="46"/>
      <c r="I92" s="33"/>
      <c r="J92" s="33"/>
      <c r="K92" s="25"/>
      <c r="L92" s="25"/>
    </row>
    <row r="93" spans="2:12" ht="12.75">
      <c r="B93" s="140" t="s">
        <v>32</v>
      </c>
      <c r="C93" s="81">
        <v>912717001</v>
      </c>
      <c r="D93" s="19" t="s">
        <v>116</v>
      </c>
      <c r="E93" s="19">
        <v>400000</v>
      </c>
      <c r="F93" s="19">
        <v>484000</v>
      </c>
      <c r="G93" s="37">
        <f>F93-E93</f>
        <v>84000</v>
      </c>
      <c r="H93" s="46"/>
      <c r="I93" s="33"/>
      <c r="J93" s="33"/>
      <c r="K93" s="25"/>
      <c r="L93" s="25"/>
    </row>
    <row r="94" spans="2:12" ht="12.75">
      <c r="B94" s="83"/>
      <c r="C94" s="81"/>
      <c r="D94" s="19"/>
      <c r="E94" s="19"/>
      <c r="F94" s="19"/>
      <c r="G94" s="19"/>
      <c r="H94" s="46"/>
      <c r="I94" s="33"/>
      <c r="J94" s="33"/>
      <c r="K94" s="25"/>
      <c r="L94" s="25"/>
    </row>
    <row r="95" spans="2:12" ht="12.75">
      <c r="B95" s="95"/>
      <c r="C95" s="81"/>
      <c r="D95" s="19"/>
      <c r="E95" s="19"/>
      <c r="F95" s="19"/>
      <c r="G95" s="37"/>
      <c r="H95" s="46"/>
      <c r="I95" s="33"/>
      <c r="J95" s="33"/>
      <c r="K95" s="25"/>
      <c r="L95" s="25"/>
    </row>
    <row r="96" spans="2:12" ht="13.5" thickBot="1">
      <c r="B96" s="83"/>
      <c r="C96" s="82" t="s">
        <v>35</v>
      </c>
      <c r="D96" s="20"/>
      <c r="E96" s="20"/>
      <c r="F96" s="20"/>
      <c r="G96" s="50">
        <f>G91+G93</f>
        <v>120000</v>
      </c>
      <c r="H96" s="46"/>
      <c r="I96" s="33"/>
      <c r="J96" s="33"/>
      <c r="K96" s="25"/>
      <c r="L96" s="25"/>
    </row>
    <row r="97" spans="2:12" ht="12.75">
      <c r="B97" s="83"/>
      <c r="C97" s="51" t="s">
        <v>21</v>
      </c>
      <c r="D97" s="51" t="s">
        <v>1</v>
      </c>
      <c r="E97" s="51"/>
      <c r="F97" s="132">
        <f>G96</f>
        <v>120000</v>
      </c>
      <c r="G97" s="46"/>
      <c r="H97" s="46"/>
      <c r="I97" s="33"/>
      <c r="J97" s="33"/>
      <c r="K97" s="25"/>
      <c r="L97" s="25"/>
    </row>
    <row r="98" spans="2:12" ht="13.5" thickBot="1">
      <c r="B98" s="83"/>
      <c r="C98" s="86"/>
      <c r="D98" s="52"/>
      <c r="E98" s="52"/>
      <c r="F98" s="53"/>
      <c r="G98" s="46"/>
      <c r="H98" s="46"/>
      <c r="I98" s="33"/>
      <c r="J98" s="33"/>
      <c r="K98" s="25"/>
      <c r="L98" s="25"/>
    </row>
    <row r="99" spans="3:12" ht="12.75">
      <c r="C99" s="54"/>
      <c r="D99" s="55"/>
      <c r="E99" s="55"/>
      <c r="F99" s="55"/>
      <c r="G99" s="46"/>
      <c r="H99" s="46"/>
      <c r="I99" s="33"/>
      <c r="J99" s="33"/>
      <c r="K99" s="25"/>
      <c r="L99" s="25"/>
    </row>
    <row r="100" spans="3:12" ht="12.75">
      <c r="C100" s="54"/>
      <c r="D100" s="55"/>
      <c r="E100" s="55"/>
      <c r="F100" s="55"/>
      <c r="G100" s="46"/>
      <c r="H100" s="46"/>
      <c r="I100" s="33"/>
      <c r="J100" s="33"/>
      <c r="K100" s="25"/>
      <c r="L100" s="25"/>
    </row>
    <row r="101" spans="3:12" ht="12.75">
      <c r="C101" s="54"/>
      <c r="D101" s="55"/>
      <c r="E101" s="55"/>
      <c r="F101" s="55"/>
      <c r="G101" s="46"/>
      <c r="H101" s="46"/>
      <c r="I101" s="33"/>
      <c r="J101" s="33"/>
      <c r="K101" s="25"/>
      <c r="L101" s="25"/>
    </row>
    <row r="102" spans="3:12" ht="12.75">
      <c r="C102" s="54"/>
      <c r="D102" s="55"/>
      <c r="E102" s="55"/>
      <c r="F102" s="55"/>
      <c r="G102" s="46"/>
      <c r="H102" s="46"/>
      <c r="I102" s="33"/>
      <c r="J102" s="33"/>
      <c r="K102" s="25"/>
      <c r="L102" s="25"/>
    </row>
    <row r="103" spans="3:12" ht="15.75">
      <c r="C103" s="56"/>
      <c r="D103" s="33"/>
      <c r="E103" s="33"/>
      <c r="F103" s="33"/>
      <c r="G103" s="33"/>
      <c r="H103" s="33"/>
      <c r="I103" s="33"/>
      <c r="J103" s="33"/>
      <c r="K103" s="25"/>
      <c r="L103" s="25"/>
    </row>
    <row r="104" spans="3:12" ht="16.5" thickBot="1">
      <c r="C104" s="56"/>
      <c r="D104" s="33"/>
      <c r="E104" s="33"/>
      <c r="F104" s="33"/>
      <c r="G104" s="33"/>
      <c r="H104" s="33"/>
      <c r="I104" s="33"/>
      <c r="J104" s="33"/>
      <c r="K104" s="25"/>
      <c r="L104" s="25"/>
    </row>
    <row r="105" spans="3:12" ht="13.5" thickBot="1">
      <c r="C105" s="57"/>
      <c r="D105" s="58" t="s">
        <v>13</v>
      </c>
      <c r="E105" s="97"/>
      <c r="F105" s="120"/>
      <c r="G105" s="106"/>
      <c r="H105" s="33"/>
      <c r="I105" s="33"/>
      <c r="J105" s="33"/>
      <c r="K105" s="25"/>
      <c r="L105" s="25"/>
    </row>
    <row r="106" spans="3:12" ht="12.75">
      <c r="C106" s="59"/>
      <c r="D106" s="60" t="s">
        <v>37</v>
      </c>
      <c r="E106" s="98" t="s">
        <v>38</v>
      </c>
      <c r="F106" s="98" t="s">
        <v>46</v>
      </c>
      <c r="G106" s="121" t="s">
        <v>117</v>
      </c>
      <c r="H106" s="33"/>
      <c r="I106" s="33"/>
      <c r="J106" s="33"/>
      <c r="K106" s="25"/>
      <c r="L106" s="25"/>
    </row>
    <row r="107" spans="3:12" ht="12.75">
      <c r="C107" s="61" t="s">
        <v>3</v>
      </c>
      <c r="D107" s="62">
        <v>2238559</v>
      </c>
      <c r="E107" s="99">
        <v>2381847</v>
      </c>
      <c r="F107" s="99">
        <f>E107+G25</f>
        <v>2486207</v>
      </c>
      <c r="G107" s="122">
        <f>F107+F32</f>
        <v>2590567</v>
      </c>
      <c r="H107" s="33"/>
      <c r="I107" s="33"/>
      <c r="J107" s="33"/>
      <c r="K107" s="25"/>
      <c r="L107" s="25"/>
    </row>
    <row r="108" spans="3:12" ht="12.75">
      <c r="C108" s="61" t="s">
        <v>4</v>
      </c>
      <c r="D108" s="62">
        <v>2014506</v>
      </c>
      <c r="E108" s="99">
        <v>2158234</v>
      </c>
      <c r="F108" s="99">
        <f>E108+G91</f>
        <v>2194234</v>
      </c>
      <c r="G108" s="122">
        <f>F108+G91</f>
        <v>2230234</v>
      </c>
      <c r="H108" s="33"/>
      <c r="I108" s="33"/>
      <c r="J108" s="33"/>
      <c r="K108" s="25"/>
      <c r="L108" s="25"/>
    </row>
    <row r="109" spans="3:12" ht="12.75">
      <c r="C109" s="63" t="s">
        <v>5</v>
      </c>
      <c r="D109" s="64">
        <f>D107-D108</f>
        <v>224053</v>
      </c>
      <c r="E109" s="100">
        <f>E107-E108</f>
        <v>223613</v>
      </c>
      <c r="F109" s="100">
        <f>F107-F108</f>
        <v>291973</v>
      </c>
      <c r="G109" s="123">
        <f>G107-G108</f>
        <v>360333</v>
      </c>
      <c r="H109" s="33"/>
      <c r="I109" s="33"/>
      <c r="J109" s="33"/>
      <c r="K109" s="25"/>
      <c r="L109" s="25"/>
    </row>
    <row r="110" spans="3:12" ht="12.75">
      <c r="C110" s="61" t="s">
        <v>6</v>
      </c>
      <c r="D110" s="62">
        <v>0</v>
      </c>
      <c r="E110" s="99">
        <v>1000</v>
      </c>
      <c r="F110" s="99">
        <f>E110+G28</f>
        <v>1000</v>
      </c>
      <c r="G110" s="122">
        <f>F110</f>
        <v>1000</v>
      </c>
      <c r="H110" s="33"/>
      <c r="I110" s="33"/>
      <c r="J110" s="33"/>
      <c r="K110" s="25"/>
      <c r="L110" s="25"/>
    </row>
    <row r="111" spans="3:12" ht="12.75">
      <c r="C111" s="61" t="s">
        <v>7</v>
      </c>
      <c r="D111" s="62">
        <v>692500</v>
      </c>
      <c r="E111" s="99">
        <v>683500</v>
      </c>
      <c r="F111" s="99">
        <v>683500</v>
      </c>
      <c r="G111" s="122">
        <f>F111+G93</f>
        <v>767500</v>
      </c>
      <c r="H111" s="25"/>
      <c r="I111" s="25"/>
      <c r="J111" s="25"/>
      <c r="K111" s="25"/>
      <c r="L111" s="25"/>
    </row>
    <row r="112" spans="3:12" ht="12.75">
      <c r="C112" s="63" t="s">
        <v>5</v>
      </c>
      <c r="D112" s="65">
        <f>D110-D111</f>
        <v>-692500</v>
      </c>
      <c r="E112" s="101">
        <f>E110-E111</f>
        <v>-682500</v>
      </c>
      <c r="F112" s="101">
        <f>F110-F111</f>
        <v>-682500</v>
      </c>
      <c r="G112" s="124">
        <f>G110-G111</f>
        <v>-766500</v>
      </c>
      <c r="H112" s="66"/>
      <c r="I112" s="25"/>
      <c r="J112" s="67"/>
      <c r="K112" s="25"/>
      <c r="L112" s="25"/>
    </row>
    <row r="113" spans="3:12" ht="12.75">
      <c r="C113" s="68" t="s">
        <v>8</v>
      </c>
      <c r="D113" s="62">
        <v>565000</v>
      </c>
      <c r="E113" s="102">
        <f>D113</f>
        <v>565000</v>
      </c>
      <c r="F113" s="102">
        <v>565000</v>
      </c>
      <c r="G113" s="125">
        <f>F113</f>
        <v>565000</v>
      </c>
      <c r="H113" s="66"/>
      <c r="I113" s="25"/>
      <c r="J113" s="25"/>
      <c r="K113" s="25"/>
      <c r="L113" s="25"/>
    </row>
    <row r="114" spans="3:12" ht="12.75">
      <c r="C114" s="68" t="s">
        <v>9</v>
      </c>
      <c r="D114" s="62">
        <v>95180</v>
      </c>
      <c r="E114" s="102">
        <f>D114</f>
        <v>95180</v>
      </c>
      <c r="F114" s="102">
        <v>95180</v>
      </c>
      <c r="G114" s="125">
        <f>F114</f>
        <v>95180</v>
      </c>
      <c r="H114" s="66"/>
      <c r="I114" s="25"/>
      <c r="J114" s="25"/>
      <c r="K114" s="25"/>
      <c r="L114" s="25"/>
    </row>
    <row r="115" spans="3:12" ht="12.75">
      <c r="C115" s="69" t="s">
        <v>5</v>
      </c>
      <c r="D115" s="70">
        <f>D113-D114</f>
        <v>469820</v>
      </c>
      <c r="E115" s="103">
        <f>E113-E114</f>
        <v>469820</v>
      </c>
      <c r="F115" s="103">
        <f>F113-F114</f>
        <v>469820</v>
      </c>
      <c r="G115" s="126">
        <f>G113-G114</f>
        <v>469820</v>
      </c>
      <c r="H115" s="66"/>
      <c r="I115" s="25"/>
      <c r="J115" s="25"/>
      <c r="K115" s="25"/>
      <c r="L115" s="25"/>
    </row>
    <row r="116" spans="3:12" ht="12.75">
      <c r="C116" s="71" t="s">
        <v>10</v>
      </c>
      <c r="D116" s="72"/>
      <c r="E116" s="104"/>
      <c r="F116" s="104"/>
      <c r="G116" s="127"/>
      <c r="H116" s="66"/>
      <c r="I116" s="25"/>
      <c r="J116" s="25"/>
      <c r="K116" s="25"/>
      <c r="L116" s="25"/>
    </row>
    <row r="117" spans="3:12" ht="12.75">
      <c r="C117" s="71" t="s">
        <v>11</v>
      </c>
      <c r="D117" s="73">
        <f aca="true" t="shared" si="3" ref="D117:F118">D107+D110+D113</f>
        <v>2803559</v>
      </c>
      <c r="E117" s="105">
        <f t="shared" si="3"/>
        <v>2947847</v>
      </c>
      <c r="F117" s="105">
        <f t="shared" si="3"/>
        <v>3052207</v>
      </c>
      <c r="G117" s="128">
        <f>G107+G110+G113</f>
        <v>3156567</v>
      </c>
      <c r="H117" s="66"/>
      <c r="I117" s="25"/>
      <c r="J117" s="25"/>
      <c r="K117" s="25"/>
      <c r="L117" s="25"/>
    </row>
    <row r="118" spans="3:12" ht="12.75">
      <c r="C118" s="71" t="s">
        <v>12</v>
      </c>
      <c r="D118" s="73">
        <f t="shared" si="3"/>
        <v>2802186</v>
      </c>
      <c r="E118" s="105">
        <f t="shared" si="3"/>
        <v>2936914</v>
      </c>
      <c r="F118" s="105">
        <f t="shared" si="3"/>
        <v>2972914</v>
      </c>
      <c r="G118" s="128">
        <f>G108+G111+G114</f>
        <v>3092914</v>
      </c>
      <c r="H118" s="66"/>
      <c r="I118" s="25"/>
      <c r="J118" s="25"/>
      <c r="K118" s="25"/>
      <c r="L118" s="25"/>
    </row>
    <row r="119" spans="3:12" ht="13.5" thickBot="1">
      <c r="C119" s="71" t="s">
        <v>5</v>
      </c>
      <c r="D119" s="73">
        <f>D117-D118</f>
        <v>1373</v>
      </c>
      <c r="E119" s="105">
        <f>E117-E118</f>
        <v>10933</v>
      </c>
      <c r="F119" s="105">
        <f>F117-F118</f>
        <v>79293</v>
      </c>
      <c r="G119" s="129">
        <f>G117-G118</f>
        <v>63653</v>
      </c>
      <c r="H119" s="66"/>
      <c r="I119" s="25"/>
      <c r="J119" s="25"/>
      <c r="K119" s="25"/>
      <c r="L119" s="25"/>
    </row>
    <row r="120" spans="3:12" ht="12.75">
      <c r="C120" s="46"/>
      <c r="D120" s="76"/>
      <c r="E120" s="77"/>
      <c r="F120" s="46"/>
      <c r="G120" s="46"/>
      <c r="H120" s="66"/>
      <c r="I120" s="25"/>
      <c r="J120" s="25"/>
      <c r="K120" s="25"/>
      <c r="L120" s="25"/>
    </row>
    <row r="121" spans="3:12" ht="12.75">
      <c r="C121" s="46" t="s">
        <v>118</v>
      </c>
      <c r="D121" s="55" t="s">
        <v>39</v>
      </c>
      <c r="E121" s="78"/>
      <c r="F121" s="75"/>
      <c r="G121" s="46"/>
      <c r="H121" s="66"/>
      <c r="I121" s="25"/>
      <c r="J121" s="25"/>
      <c r="K121" s="25"/>
      <c r="L121" s="25"/>
    </row>
    <row r="122" spans="3:12" ht="12.75">
      <c r="C122" s="46"/>
      <c r="D122" s="55"/>
      <c r="E122" s="79"/>
      <c r="F122" s="74"/>
      <c r="G122" s="46"/>
      <c r="H122" s="66"/>
      <c r="I122" s="25"/>
      <c r="J122" s="25"/>
      <c r="K122" s="25"/>
      <c r="L122" s="25"/>
    </row>
    <row r="123" spans="3:12" ht="15.75">
      <c r="C123" s="107"/>
      <c r="D123" s="108"/>
      <c r="E123" s="109"/>
      <c r="F123" s="109"/>
      <c r="G123" s="25"/>
      <c r="H123" s="25"/>
      <c r="I123" s="25"/>
      <c r="J123" s="25"/>
      <c r="K123" s="25"/>
      <c r="L123" s="25"/>
    </row>
    <row r="124" spans="3:12" ht="12.75">
      <c r="C124" s="107"/>
      <c r="D124" s="110"/>
      <c r="E124" s="110"/>
      <c r="F124" s="110"/>
      <c r="G124" s="55"/>
      <c r="H124" s="55"/>
      <c r="I124" s="25"/>
      <c r="J124" s="25"/>
      <c r="K124" s="25"/>
      <c r="L124" s="25"/>
    </row>
    <row r="125" spans="3:12" ht="12.75">
      <c r="C125" s="107"/>
      <c r="D125" s="110"/>
      <c r="E125" s="110"/>
      <c r="F125" s="110"/>
      <c r="G125" s="80"/>
      <c r="H125" s="55"/>
      <c r="I125" s="25"/>
      <c r="J125" s="25"/>
      <c r="K125" s="25"/>
      <c r="L125" s="25"/>
    </row>
    <row r="126" spans="3:8" ht="12.75">
      <c r="C126" s="111"/>
      <c r="D126" s="112"/>
      <c r="E126" s="112"/>
      <c r="F126" s="112"/>
      <c r="G126" s="14"/>
      <c r="H126" s="15"/>
    </row>
    <row r="127" spans="3:9" ht="12.75">
      <c r="C127" s="111"/>
      <c r="D127" s="112"/>
      <c r="E127" s="112"/>
      <c r="F127" s="112"/>
      <c r="G127" s="14"/>
      <c r="H127" s="15"/>
      <c r="I127" s="2"/>
    </row>
    <row r="128" spans="3:9" ht="15.75">
      <c r="C128" s="10"/>
      <c r="D128" s="15"/>
      <c r="E128" s="13"/>
      <c r="F128" s="11"/>
      <c r="G128" s="13"/>
      <c r="H128" s="15"/>
      <c r="I128" s="1"/>
    </row>
    <row r="129" spans="3:9" ht="15.75">
      <c r="C129" s="7"/>
      <c r="D129" s="15"/>
      <c r="E129" s="14"/>
      <c r="F129" s="12"/>
      <c r="G129" s="14"/>
      <c r="H129" s="15"/>
      <c r="I129" s="1"/>
    </row>
    <row r="130" spans="3:9" ht="15.75">
      <c r="C130" s="7"/>
      <c r="D130" s="15"/>
      <c r="E130" s="14"/>
      <c r="F130" s="12"/>
      <c r="G130" s="14"/>
      <c r="H130" s="15"/>
      <c r="I130" s="1"/>
    </row>
    <row r="131" spans="3:9" ht="15.75">
      <c r="C131" s="7"/>
      <c r="D131" s="15"/>
      <c r="E131" s="13"/>
      <c r="F131" s="11"/>
      <c r="G131" s="13"/>
      <c r="H131" s="15"/>
      <c r="I131" s="1"/>
    </row>
    <row r="132" spans="3:9" ht="18.75">
      <c r="C132" s="9"/>
      <c r="D132" s="15"/>
      <c r="E132" s="14"/>
      <c r="F132" s="12"/>
      <c r="G132" s="14"/>
      <c r="H132" s="15"/>
      <c r="I132" s="1"/>
    </row>
    <row r="133" spans="4:8" ht="12.75">
      <c r="D133" s="15"/>
      <c r="E133" s="14"/>
      <c r="F133" s="12"/>
      <c r="G133" s="14"/>
      <c r="H133" s="15"/>
    </row>
    <row r="134" spans="4:8" ht="12.75">
      <c r="D134" s="15"/>
      <c r="E134" s="13"/>
      <c r="F134" s="11"/>
      <c r="G134" s="13"/>
      <c r="H134" s="15"/>
    </row>
    <row r="135" spans="4:8" ht="12.75">
      <c r="D135" s="15"/>
      <c r="E135" s="5"/>
      <c r="F135" s="18"/>
      <c r="G135" s="17"/>
      <c r="H135" s="15"/>
    </row>
    <row r="136" spans="4:8" ht="12.75">
      <c r="D136" s="15"/>
      <c r="E136" s="5"/>
      <c r="F136" s="16"/>
      <c r="G136" s="5"/>
      <c r="H136" s="15"/>
    </row>
    <row r="137" spans="3:10" ht="12.75">
      <c r="C137" s="3"/>
      <c r="D137" s="15"/>
      <c r="E137" s="5"/>
      <c r="F137" s="16"/>
      <c r="G137" s="5"/>
      <c r="H137" s="15"/>
      <c r="I137" s="3"/>
      <c r="J137" s="3"/>
    </row>
    <row r="138" spans="3:8" ht="12.75">
      <c r="C138" s="3"/>
      <c r="D138" s="15"/>
      <c r="E138" s="5"/>
      <c r="F138" s="16"/>
      <c r="G138" s="5"/>
      <c r="H138" s="15"/>
    </row>
    <row r="139" spans="4:8" ht="12.75">
      <c r="D139" s="4"/>
      <c r="E139" s="5"/>
      <c r="F139" s="6"/>
      <c r="G139" s="5"/>
      <c r="H139" s="5"/>
    </row>
    <row r="140" spans="4:8" ht="15.75">
      <c r="D140" s="10"/>
      <c r="E140" s="8"/>
      <c r="F140" s="8"/>
      <c r="G140" s="1"/>
      <c r="H140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2018-11-13T12:44:03Z</cp:lastPrinted>
  <dcterms:created xsi:type="dcterms:W3CDTF">1997-01-24T11:07:25Z</dcterms:created>
  <dcterms:modified xsi:type="dcterms:W3CDTF">2018-11-13T13:30:34Z</dcterms:modified>
  <cp:category/>
  <cp:version/>
  <cp:contentType/>
  <cp:contentStatus/>
</cp:coreProperties>
</file>